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MO-LINE\Desktop\"/>
    </mc:Choice>
  </mc:AlternateContent>
  <xr:revisionPtr revIDLastSave="0" documentId="13_ncr:1_{6B231D5B-5D18-49D3-8673-CA0CDC9880B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List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" i="1" l="1"/>
  <c r="C22" i="1"/>
  <c r="F22" i="1" s="1"/>
  <c r="C21" i="1"/>
  <c r="F21" i="1" s="1"/>
  <c r="C20" i="1"/>
  <c r="F20" i="1" s="1"/>
  <c r="C19" i="1"/>
  <c r="F19" i="1" s="1"/>
  <c r="C17" i="1"/>
  <c r="F17" i="1" s="1"/>
  <c r="C16" i="1"/>
  <c r="F16" i="1" s="1"/>
  <c r="C15" i="1"/>
  <c r="F15" i="1" s="1"/>
  <c r="C14" i="1"/>
  <c r="F14" i="1" s="1"/>
  <c r="C18" i="1"/>
  <c r="F18" i="1" s="1"/>
  <c r="F24" i="1" l="1"/>
  <c r="F25" i="1" l="1"/>
  <c r="F26" i="1" s="1"/>
</calcChain>
</file>

<file path=xl/sharedStrings.xml><?xml version="1.0" encoding="utf-8"?>
<sst xmlns="http://schemas.openxmlformats.org/spreadsheetml/2006/main" count="39" uniqueCount="37">
  <si>
    <t xml:space="preserve">FASADNA POCINČANA SKELA (ukupna širina podnica 64 cm)  </t>
  </si>
  <si>
    <t xml:space="preserve">BROJ </t>
  </si>
  <si>
    <t xml:space="preserve">ŠIRINA SKELE </t>
  </si>
  <si>
    <t>m2</t>
  </si>
  <si>
    <t>ETAŽA</t>
  </si>
  <si>
    <t>min.  2 etaže</t>
  </si>
  <si>
    <t>broj segmenata</t>
  </si>
  <si>
    <t>(1 etaža =2 m)</t>
  </si>
  <si>
    <t>(1 segmet =2,5 m)</t>
  </si>
  <si>
    <t>R.br.</t>
  </si>
  <si>
    <t xml:space="preserve">               OPIS PROIZVODA</t>
  </si>
  <si>
    <t>kom</t>
  </si>
  <si>
    <t>iznos stavke-€</t>
  </si>
  <si>
    <t>1.</t>
  </si>
  <si>
    <t>2.</t>
  </si>
  <si>
    <t>3.</t>
  </si>
  <si>
    <t>4.</t>
  </si>
  <si>
    <t>5.</t>
  </si>
  <si>
    <t>6.</t>
  </si>
  <si>
    <t>7.</t>
  </si>
  <si>
    <t>8.</t>
  </si>
  <si>
    <t>1188 Bočna ograda 65 cm</t>
  </si>
  <si>
    <t>9.</t>
  </si>
  <si>
    <t xml:space="preserve">                                                ukupno bez poreza :</t>
  </si>
  <si>
    <t>€</t>
  </si>
  <si>
    <t xml:space="preserve">                                                                  porez 25%</t>
  </si>
  <si>
    <t xml:space="preserve">                                              ukupan iznos naplate:</t>
  </si>
  <si>
    <t>U zelena polja upisati željene količine</t>
  </si>
  <si>
    <t>cijena: €/kom</t>
  </si>
  <si>
    <t xml:space="preserve"> H pocinčani okvir 200/64 </t>
  </si>
  <si>
    <t xml:space="preserve"> Željezna pocinčana podnica 250/32 cm</t>
  </si>
  <si>
    <t xml:space="preserve"> Željezna pocinčana podnica s vratima 250/64 cm</t>
  </si>
  <si>
    <t xml:space="preserve"> Horizontalni profil 250 cm </t>
  </si>
  <si>
    <t xml:space="preserve"> Dijagonalni profil 320 cm</t>
  </si>
  <si>
    <t xml:space="preserve"> Navojna stopa 60 cm </t>
  </si>
  <si>
    <t xml:space="preserve"> Početna ukruta H okvira </t>
  </si>
  <si>
    <t xml:space="preserve">Sidro za skelu 50 cm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</si>
</sst>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color rgb="FF000000"/>
      <name val="Calibri"/>
      <family val="2"/>
      <charset val="238"/>
    </font>
    <font>
      <b/>
      <i/>
      <sz val="16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b/>
      <i/>
      <sz val="18"/>
      <color rgb="FF000000"/>
      <name val="Calibri"/>
      <family val="2"/>
      <charset val="238"/>
    </font>
    <font>
      <b/>
      <i/>
      <sz val="2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i/>
      <sz val="14"/>
      <color rgb="FF000000"/>
      <name val="Calibri"/>
      <family val="2"/>
      <charset val="238"/>
    </font>
    <font>
      <b/>
      <i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i/>
      <sz val="10"/>
      <color rgb="FF000000"/>
      <name val="Calibri"/>
      <family val="2"/>
      <charset val="238"/>
    </font>
    <font>
      <b/>
      <i/>
      <sz val="12"/>
      <color rgb="FF000000"/>
      <name val="Calibri"/>
      <family val="2"/>
      <charset val="238"/>
    </font>
    <font>
      <b/>
      <i/>
      <sz val="11"/>
      <color theme="0"/>
      <name val="Calibri"/>
      <family val="2"/>
      <charset val="238"/>
    </font>
    <font>
      <b/>
      <sz val="10"/>
      <color rgb="FF00000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999999"/>
        <bgColor rgb="FF808080"/>
      </patternFill>
    </fill>
    <fill>
      <patternFill patternType="solid">
        <fgColor rgb="FFFFFF00"/>
        <bgColor rgb="FFFFFF00"/>
      </patternFill>
    </fill>
    <fill>
      <patternFill patternType="solid">
        <fgColor rgb="FFFF7B59"/>
        <bgColor rgb="FFFF6600"/>
      </patternFill>
    </fill>
    <fill>
      <patternFill patternType="solid">
        <fgColor rgb="FFA9D18E"/>
        <bgColor rgb="FF99CCFF"/>
      </patternFill>
    </fill>
    <fill>
      <patternFill patternType="solid">
        <fgColor rgb="FFDDDDDD"/>
        <bgColor rgb="FFCCFFCC"/>
      </patternFill>
    </fill>
    <fill>
      <patternFill patternType="solid">
        <fgColor theme="2" tint="-0.249977111117893"/>
        <bgColor rgb="FF80808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808080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medium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6" fillId="5" borderId="7" xfId="0" applyFont="1" applyFill="1" applyBorder="1" applyProtection="1">
      <protection locked="0"/>
    </xf>
    <xf numFmtId="0" fontId="6" fillId="5" borderId="8" xfId="0" applyFont="1" applyFill="1" applyBorder="1" applyProtection="1">
      <protection locked="0"/>
    </xf>
    <xf numFmtId="0" fontId="0" fillId="0" borderId="0" xfId="0" applyProtection="1">
      <protection locked="0"/>
    </xf>
    <xf numFmtId="0" fontId="5" fillId="0" borderId="0" xfId="0" applyFont="1"/>
    <xf numFmtId="0" fontId="0" fillId="10" borderId="0" xfId="0" applyFill="1"/>
    <xf numFmtId="0" fontId="0" fillId="9" borderId="0" xfId="0" applyFill="1"/>
    <xf numFmtId="0" fontId="3" fillId="3" borderId="3" xfId="0" applyFont="1" applyFill="1" applyBorder="1"/>
    <xf numFmtId="0" fontId="0" fillId="3" borderId="5" xfId="0" applyFill="1" applyBorder="1"/>
    <xf numFmtId="0" fontId="4" fillId="3" borderId="6" xfId="0" applyFont="1" applyFill="1" applyBorder="1"/>
    <xf numFmtId="0" fontId="0" fillId="0" borderId="5" xfId="0" applyBorder="1"/>
    <xf numFmtId="0" fontId="0" fillId="0" borderId="9" xfId="0" applyBorder="1"/>
    <xf numFmtId="0" fontId="0" fillId="12" borderId="0" xfId="0" applyFill="1"/>
    <xf numFmtId="0" fontId="1" fillId="10" borderId="0" xfId="0" applyFont="1" applyFill="1"/>
    <xf numFmtId="0" fontId="2" fillId="0" borderId="1" xfId="0" applyFont="1" applyBorder="1"/>
    <xf numFmtId="0" fontId="2" fillId="0" borderId="2" xfId="0" applyFont="1" applyBorder="1"/>
    <xf numFmtId="0" fontId="2" fillId="0" borderId="4" xfId="0" applyFont="1" applyBorder="1"/>
    <xf numFmtId="0" fontId="0" fillId="4" borderId="4" xfId="0" applyFill="1" applyBorder="1"/>
    <xf numFmtId="0" fontId="0" fillId="4" borderId="0" xfId="0" applyFill="1"/>
    <xf numFmtId="0" fontId="5" fillId="4" borderId="4" xfId="0" applyFont="1" applyFill="1" applyBorder="1"/>
    <xf numFmtId="0" fontId="5" fillId="4" borderId="0" xfId="0" applyFont="1" applyFill="1"/>
    <xf numFmtId="0" fontId="12" fillId="13" borderId="13" xfId="0" applyFont="1" applyFill="1" applyBorder="1"/>
    <xf numFmtId="0" fontId="0" fillId="2" borderId="10" xfId="0" applyFill="1" applyBorder="1"/>
    <xf numFmtId="0" fontId="7" fillId="2" borderId="11" xfId="0" applyFont="1" applyFill="1" applyBorder="1"/>
    <xf numFmtId="0" fontId="0" fillId="7" borderId="11" xfId="0" applyFill="1" applyBorder="1"/>
    <xf numFmtId="0" fontId="0" fillId="7" borderId="20" xfId="0" applyFill="1" applyBorder="1"/>
    <xf numFmtId="0" fontId="5" fillId="7" borderId="20" xfId="0" applyFont="1" applyFill="1" applyBorder="1"/>
    <xf numFmtId="0" fontId="5" fillId="8" borderId="22" xfId="0" applyFont="1" applyFill="1" applyBorder="1"/>
    <xf numFmtId="0" fontId="0" fillId="6" borderId="12" xfId="0" applyFill="1" applyBorder="1"/>
    <xf numFmtId="0" fontId="8" fillId="6" borderId="13" xfId="0" applyFont="1" applyFill="1" applyBorder="1"/>
    <xf numFmtId="0" fontId="5" fillId="7" borderId="13" xfId="0" applyFont="1" applyFill="1" applyBorder="1"/>
    <xf numFmtId="2" fontId="5" fillId="7" borderId="14" xfId="0" applyNumberFormat="1" applyFont="1" applyFill="1" applyBorder="1"/>
    <xf numFmtId="2" fontId="5" fillId="7" borderId="18" xfId="0" applyNumberFormat="1" applyFont="1" applyFill="1" applyBorder="1"/>
    <xf numFmtId="164" fontId="5" fillId="7" borderId="18" xfId="0" applyNumberFormat="1" applyFont="1" applyFill="1" applyBorder="1"/>
    <xf numFmtId="0" fontId="0" fillId="8" borderId="23" xfId="0" applyFill="1" applyBorder="1"/>
    <xf numFmtId="0" fontId="9" fillId="6" borderId="13" xfId="0" applyFont="1" applyFill="1" applyBorder="1"/>
    <xf numFmtId="1" fontId="5" fillId="7" borderId="13" xfId="0" applyNumberFormat="1" applyFont="1" applyFill="1" applyBorder="1"/>
    <xf numFmtId="0" fontId="0" fillId="6" borderId="15" xfId="0" applyFill="1" applyBorder="1"/>
    <xf numFmtId="0" fontId="8" fillId="6" borderId="16" xfId="0" applyFont="1" applyFill="1" applyBorder="1"/>
    <xf numFmtId="0" fontId="5" fillId="7" borderId="16" xfId="0" applyFont="1" applyFill="1" applyBorder="1"/>
    <xf numFmtId="2" fontId="5" fillId="7" borderId="17" xfId="0" applyNumberFormat="1" applyFont="1" applyFill="1" applyBorder="1"/>
    <xf numFmtId="2" fontId="5" fillId="7" borderId="21" xfId="0" applyNumberFormat="1" applyFont="1" applyFill="1" applyBorder="1"/>
    <xf numFmtId="2" fontId="0" fillId="0" borderId="0" xfId="0" applyNumberFormat="1"/>
    <xf numFmtId="0" fontId="0" fillId="0" borderId="18" xfId="0" applyBorder="1"/>
    <xf numFmtId="2" fontId="5" fillId="0" borderId="19" xfId="0" applyNumberFormat="1" applyFont="1" applyBorder="1"/>
    <xf numFmtId="2" fontId="5" fillId="0" borderId="14" xfId="0" applyNumberFormat="1" applyFont="1" applyBorder="1"/>
    <xf numFmtId="0" fontId="0" fillId="0" borderId="14" xfId="0" applyBorder="1"/>
    <xf numFmtId="2" fontId="13" fillId="0" borderId="19" xfId="0" applyNumberFormat="1" applyFont="1" applyBorder="1"/>
    <xf numFmtId="0" fontId="13" fillId="0" borderId="14" xfId="0" applyFont="1" applyBorder="1"/>
    <xf numFmtId="0" fontId="5" fillId="0" borderId="19" xfId="0" applyFont="1" applyBorder="1"/>
    <xf numFmtId="0" fontId="5" fillId="0" borderId="14" xfId="0" applyFont="1" applyBorder="1"/>
    <xf numFmtId="0" fontId="0" fillId="0" borderId="19" xfId="0" applyBorder="1"/>
    <xf numFmtId="0" fontId="0" fillId="11" borderId="18" xfId="0" applyFill="1" applyBorder="1"/>
    <xf numFmtId="0" fontId="10" fillId="3" borderId="19" xfId="0" applyFont="1" applyFill="1" applyBorder="1"/>
    <xf numFmtId="0" fontId="10" fillId="3" borderId="14" xfId="0" applyFont="1" applyFill="1" applyBorder="1"/>
    <xf numFmtId="2" fontId="11" fillId="3" borderId="19" xfId="0" applyNumberFormat="1" applyFont="1" applyFill="1" applyBorder="1"/>
    <xf numFmtId="0" fontId="0" fillId="3" borderId="14" xfId="0" applyFill="1" applyBorder="1"/>
    <xf numFmtId="0" fontId="11" fillId="3" borderId="14" xfId="0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808080"/>
      <rgbColor rgb="FF9999FF"/>
      <rgbColor rgb="FF993366"/>
      <rgbColor rgb="FFFFFFCC"/>
      <rgbColor rgb="FFCCFFFF"/>
      <rgbColor rgb="FF660066"/>
      <rgbColor rgb="FFFF7B59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1423148</xdr:colOff>
      <xdr:row>0</xdr:row>
      <xdr:rowOff>132405</xdr:rowOff>
    </xdr:from>
    <xdr:to>
      <xdr:col>4</xdr:col>
      <xdr:colOff>235103</xdr:colOff>
      <xdr:row>2</xdr:row>
      <xdr:rowOff>865005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759324" y="132405"/>
          <a:ext cx="2330603" cy="11136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27"/>
  <sheetViews>
    <sheetView tabSelected="1" zoomScale="85" zoomScaleNormal="85" workbookViewId="0">
      <selection activeCell="D10" sqref="D10"/>
    </sheetView>
  </sheetViews>
  <sheetFormatPr defaultColWidth="8.7109375" defaultRowHeight="15" x14ac:dyDescent="0.25"/>
  <cols>
    <col min="1" max="1" width="5" customWidth="1"/>
    <col min="2" max="2" width="34.5703125" customWidth="1"/>
    <col min="3" max="3" width="4.28515625" customWidth="1"/>
    <col min="4" max="4" width="13.85546875" customWidth="1"/>
    <col min="5" max="5" width="14.42578125" customWidth="1"/>
    <col min="6" max="6" width="11.85546875" customWidth="1"/>
    <col min="7" max="7" width="2.42578125" customWidth="1"/>
  </cols>
  <sheetData>
    <row r="3" spans="1:7" ht="72.400000000000006" customHeight="1" x14ac:dyDescent="0.25"/>
    <row r="4" spans="1:7" ht="21" x14ac:dyDescent="0.35">
      <c r="A4" s="12"/>
      <c r="B4" s="13" t="s">
        <v>0</v>
      </c>
      <c r="C4" s="13"/>
      <c r="D4" s="13"/>
      <c r="E4" s="13"/>
      <c r="F4" s="5"/>
      <c r="G4" s="6"/>
    </row>
    <row r="6" spans="1:7" ht="23.25" x14ac:dyDescent="0.35">
      <c r="D6" s="14" t="s">
        <v>1</v>
      </c>
      <c r="E6" s="15" t="s">
        <v>2</v>
      </c>
      <c r="F6" s="7" t="s">
        <v>3</v>
      </c>
    </row>
    <row r="7" spans="1:7" x14ac:dyDescent="0.25">
      <c r="D7" s="16" t="s">
        <v>4</v>
      </c>
      <c r="F7" s="8"/>
    </row>
    <row r="8" spans="1:7" ht="26.25" x14ac:dyDescent="0.4">
      <c r="D8" s="17" t="s">
        <v>5</v>
      </c>
      <c r="E8" s="18" t="s">
        <v>6</v>
      </c>
      <c r="F8" s="9">
        <f>(D10*2)*(E10*2.5)</f>
        <v>100</v>
      </c>
    </row>
    <row r="9" spans="1:7" x14ac:dyDescent="0.25">
      <c r="D9" s="19" t="s">
        <v>7</v>
      </c>
      <c r="E9" s="20" t="s">
        <v>8</v>
      </c>
      <c r="F9" s="10"/>
    </row>
    <row r="10" spans="1:7" ht="18.75" x14ac:dyDescent="0.3">
      <c r="B10" s="21" t="s">
        <v>27</v>
      </c>
      <c r="D10" s="1">
        <v>2</v>
      </c>
      <c r="E10" s="2">
        <v>10</v>
      </c>
      <c r="F10" s="11"/>
    </row>
    <row r="12" spans="1:7" ht="15.75" thickBot="1" x14ac:dyDescent="0.3"/>
    <row r="13" spans="1:7" x14ac:dyDescent="0.25">
      <c r="A13" s="22" t="s">
        <v>9</v>
      </c>
      <c r="B13" s="23" t="s">
        <v>10</v>
      </c>
      <c r="C13" s="24" t="s">
        <v>11</v>
      </c>
      <c r="D13" s="24" t="s">
        <v>28</v>
      </c>
      <c r="E13" s="25"/>
      <c r="F13" s="26" t="s">
        <v>12</v>
      </c>
      <c r="G13" s="27"/>
    </row>
    <row r="14" spans="1:7" x14ac:dyDescent="0.25">
      <c r="A14" s="28" t="s">
        <v>13</v>
      </c>
      <c r="B14" s="29" t="s">
        <v>29</v>
      </c>
      <c r="C14" s="30">
        <f>(E10+1) *D10</f>
        <v>22</v>
      </c>
      <c r="D14" s="31">
        <v>42</v>
      </c>
      <c r="E14" s="32"/>
      <c r="F14" s="33">
        <f>C14*D14</f>
        <v>924</v>
      </c>
      <c r="G14" s="34"/>
    </row>
    <row r="15" spans="1:7" x14ac:dyDescent="0.25">
      <c r="A15" s="28" t="s">
        <v>14</v>
      </c>
      <c r="B15" s="29" t="s">
        <v>30</v>
      </c>
      <c r="C15" s="30">
        <f>((D10-1)*(E10-1))*2</f>
        <v>18</v>
      </c>
      <c r="D15" s="31">
        <v>38</v>
      </c>
      <c r="E15" s="32"/>
      <c r="F15" s="33">
        <f>C15*D15</f>
        <v>684</v>
      </c>
      <c r="G15" s="34"/>
    </row>
    <row r="16" spans="1:7" x14ac:dyDescent="0.25">
      <c r="A16" s="28" t="s">
        <v>15</v>
      </c>
      <c r="B16" s="35" t="s">
        <v>31</v>
      </c>
      <c r="C16" s="30">
        <f>D10-1</f>
        <v>1</v>
      </c>
      <c r="D16" s="31">
        <v>230</v>
      </c>
      <c r="E16" s="32"/>
      <c r="F16" s="33">
        <f t="shared" ref="F16:F22" si="0">C16*D16</f>
        <v>230</v>
      </c>
      <c r="G16" s="34"/>
    </row>
    <row r="17" spans="1:12" x14ac:dyDescent="0.25">
      <c r="A17" s="28" t="s">
        <v>16</v>
      </c>
      <c r="B17" s="29" t="s">
        <v>32</v>
      </c>
      <c r="C17" s="30">
        <f>D10*E10*2</f>
        <v>40</v>
      </c>
      <c r="D17" s="31">
        <v>12</v>
      </c>
      <c r="E17" s="32"/>
      <c r="F17" s="33">
        <f t="shared" si="0"/>
        <v>480</v>
      </c>
      <c r="G17" s="34"/>
    </row>
    <row r="18" spans="1:12" x14ac:dyDescent="0.25">
      <c r="A18" s="28" t="s">
        <v>17</v>
      </c>
      <c r="B18" s="29" t="s">
        <v>33</v>
      </c>
      <c r="C18" s="36">
        <f>F8/12.5</f>
        <v>8</v>
      </c>
      <c r="D18" s="31">
        <v>16</v>
      </c>
      <c r="E18" s="32"/>
      <c r="F18" s="33">
        <f t="shared" si="0"/>
        <v>128</v>
      </c>
      <c r="G18" s="34"/>
    </row>
    <row r="19" spans="1:12" x14ac:dyDescent="0.25">
      <c r="A19" s="28" t="s">
        <v>18</v>
      </c>
      <c r="B19" s="29" t="s">
        <v>34</v>
      </c>
      <c r="C19" s="30">
        <f>(E10+1)*2</f>
        <v>22</v>
      </c>
      <c r="D19" s="31">
        <v>15</v>
      </c>
      <c r="E19" s="32"/>
      <c r="F19" s="33">
        <f t="shared" si="0"/>
        <v>330</v>
      </c>
      <c r="G19" s="34"/>
    </row>
    <row r="20" spans="1:12" x14ac:dyDescent="0.25">
      <c r="A20" s="28" t="s">
        <v>19</v>
      </c>
      <c r="B20" s="29" t="s">
        <v>35</v>
      </c>
      <c r="C20" s="30">
        <f>E10+1</f>
        <v>11</v>
      </c>
      <c r="D20" s="31">
        <v>15</v>
      </c>
      <c r="E20" s="32"/>
      <c r="F20" s="33">
        <f t="shared" si="0"/>
        <v>165</v>
      </c>
      <c r="G20" s="34"/>
    </row>
    <row r="21" spans="1:12" x14ac:dyDescent="0.25">
      <c r="A21" s="28" t="s">
        <v>20</v>
      </c>
      <c r="B21" s="29" t="s">
        <v>21</v>
      </c>
      <c r="C21" s="30">
        <f>D10*2</f>
        <v>4</v>
      </c>
      <c r="D21" s="31">
        <v>16</v>
      </c>
      <c r="E21" s="32"/>
      <c r="F21" s="33">
        <f t="shared" si="0"/>
        <v>64</v>
      </c>
      <c r="G21" s="34"/>
    </row>
    <row r="22" spans="1:12" ht="15.75" thickBot="1" x14ac:dyDescent="0.3">
      <c r="A22" s="37" t="s">
        <v>22</v>
      </c>
      <c r="B22" s="38" t="s">
        <v>36</v>
      </c>
      <c r="C22" s="39">
        <f>D10*E10</f>
        <v>20</v>
      </c>
      <c r="D22" s="40">
        <v>8</v>
      </c>
      <c r="E22" s="41"/>
      <c r="F22" s="33">
        <f t="shared" si="0"/>
        <v>160</v>
      </c>
      <c r="G22" s="34"/>
      <c r="L22" s="3"/>
    </row>
    <row r="23" spans="1:12" x14ac:dyDescent="0.25">
      <c r="D23" s="42"/>
      <c r="E23" s="42"/>
    </row>
    <row r="24" spans="1:12" x14ac:dyDescent="0.25">
      <c r="A24" s="43"/>
      <c r="B24" s="44" t="s">
        <v>23</v>
      </c>
      <c r="C24" s="45"/>
      <c r="D24" s="44"/>
      <c r="E24" s="46"/>
      <c r="F24" s="47">
        <f>SUM(F14:F22)</f>
        <v>3165</v>
      </c>
      <c r="G24" s="48" t="s">
        <v>24</v>
      </c>
    </row>
    <row r="25" spans="1:12" x14ac:dyDescent="0.25">
      <c r="A25" s="43"/>
      <c r="B25" s="49" t="s">
        <v>25</v>
      </c>
      <c r="C25" s="50"/>
      <c r="D25" s="51"/>
      <c r="E25" s="46"/>
      <c r="F25" s="47">
        <f>F24*25/100</f>
        <v>791.25</v>
      </c>
      <c r="G25" s="48" t="s">
        <v>24</v>
      </c>
    </row>
    <row r="26" spans="1:12" ht="15.75" x14ac:dyDescent="0.25">
      <c r="A26" s="52"/>
      <c r="B26" s="53" t="s">
        <v>26</v>
      </c>
      <c r="C26" s="54"/>
      <c r="D26" s="55"/>
      <c r="E26" s="56"/>
      <c r="F26" s="55">
        <f>F24+F25</f>
        <v>3956.25</v>
      </c>
      <c r="G26" s="57" t="s">
        <v>24</v>
      </c>
    </row>
    <row r="27" spans="1:12" x14ac:dyDescent="0.25">
      <c r="F27" s="4"/>
      <c r="G27" s="4"/>
    </row>
  </sheetData>
  <sheetProtection algorithmName="SHA-512" hashValue="b70iRgxaNtdP5IqSJ/Oqq16J16ZkbkTbdzWk6xu9BxRM0/t3zevvD0FP9PyiGbizjgR+/DlnT6EUdQEVpprAbw==" saltValue="ZnDwDVrRYq/Vdu3NEFvejg==" spinCount="100000" sheet="1" selectLockedCells="1"/>
  <pageMargins left="0.7" right="0.7" top="0.75" bottom="0.75" header="0.51180555555555496" footer="0.51180555555555496"/>
  <pageSetup paperSize="9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TERMO-LINE</dc:creator>
  <dc:description/>
  <cp:lastModifiedBy>TERMO-LINE</cp:lastModifiedBy>
  <cp:revision>6</cp:revision>
  <cp:lastPrinted>2022-09-21T05:17:18Z</cp:lastPrinted>
  <dcterms:created xsi:type="dcterms:W3CDTF">2022-09-19T05:01:45Z</dcterms:created>
  <dcterms:modified xsi:type="dcterms:W3CDTF">2024-12-11T12:11:06Z</dcterms:modified>
  <dc:language>hr-HR</dc:language>
</cp:coreProperties>
</file>